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240" windowWidth="7500" windowHeight="4065" tabRatio="853" activeTab="1"/>
  </bookViews>
  <sheets>
    <sheet name="Мои данные" sheetId="8" r:id="rId1"/>
    <sheet name="Команд. расходы" sheetId="9" r:id="rId2"/>
  </sheets>
  <definedNames>
    <definedName name="_xlnm.Print_Area" localSheetId="0">'Мои данные'!$A$1:$I$52</definedName>
  </definedNames>
  <calcPr calcId="145621"/>
</workbook>
</file>

<file path=xl/calcChain.xml><?xml version="1.0" encoding="utf-8"?>
<calcChain xmlns="http://schemas.openxmlformats.org/spreadsheetml/2006/main">
  <c r="G22" i="8" l="1"/>
  <c r="G21" i="8"/>
  <c r="D12" i="8" l="1"/>
  <c r="I49" i="8" l="1"/>
  <c r="D11" i="8" l="1"/>
  <c r="I51" i="8" l="1"/>
  <c r="I52" i="8" s="1"/>
</calcChain>
</file>

<file path=xl/comments1.xml><?xml version="1.0" encoding="utf-8"?>
<comments xmlns="http://schemas.openxmlformats.org/spreadsheetml/2006/main">
  <authors>
    <author>Сергей</author>
    <author>User-1</author>
    <author>Alex Sosedko</author>
    <author>Alex</author>
  </authors>
  <commentList>
    <comment ref="D3" authorId="0">
      <text>
        <r>
          <rPr>
            <sz val="8"/>
            <color indexed="81"/>
            <rFont val="Tahoma"/>
            <family val="2"/>
            <charset val="204"/>
          </rPr>
          <t xml:space="preserve">   &lt;Наименование стройки&gt;</t>
        </r>
      </text>
    </comment>
    <comment ref="A16" authorId="1">
      <text>
        <r>
          <rPr>
            <sz val="8"/>
            <color indexed="81"/>
            <rFont val="Tahoma"/>
            <family val="2"/>
            <charset val="204"/>
          </rPr>
          <t xml:space="preserve"> &lt;Номер позиции по смете&gt;</t>
        </r>
      </text>
    </comment>
    <comment ref="B16" author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</t>
        </r>
      </text>
    </comment>
    <comment ref="C16" authorId="1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(текстовая часть) расценки&gt;, 
&lt;Обоснование коэффициентов&gt;</t>
        </r>
      </text>
    </comment>
    <comment ref="D16" authorId="1">
      <text>
        <r>
          <rPr>
            <sz val="8"/>
            <color indexed="81"/>
            <rFont val="Tahoma"/>
            <family val="2"/>
            <charset val="204"/>
          </rPr>
          <t xml:space="preserve"> &lt;Ед. измерения по расценке&gt;</t>
        </r>
      </text>
    </comment>
    <comment ref="E16" authorId="1">
      <text>
        <r>
          <rPr>
            <sz val="8"/>
            <color indexed="81"/>
            <rFont val="Tahoma"/>
            <family val="2"/>
            <charset val="204"/>
          </rPr>
          <t xml:space="preserve"> &lt;Количество всего (физ. объем) по позиции&gt;</t>
        </r>
      </text>
    </comment>
    <comment ref="F16" authorId="2">
      <text>
        <r>
          <rPr>
            <sz val="8"/>
            <color indexed="81"/>
            <rFont val="Tahoma"/>
            <family val="2"/>
            <charset val="204"/>
          </rPr>
          <t xml:space="preserve"> &lt;Ср.разр.осн.раб.&gt;</t>
        </r>
      </text>
    </comment>
    <comment ref="G16" authorId="0">
      <text>
        <r>
          <rPr>
            <sz val="8"/>
            <color indexed="81"/>
            <rFont val="Tahoma"/>
            <family val="2"/>
            <charset val="204"/>
          </rPr>
          <t xml:space="preserve"> &lt;ТЗ по позиции на единицу&gt;</t>
        </r>
      </text>
    </comment>
    <comment ref="I16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  &lt;ПЗ по позиции на единицу в текущих ценах с учетом всех к-тов&gt;</t>
        </r>
      </text>
    </comment>
  </commentList>
</comments>
</file>

<file path=xl/sharedStrings.xml><?xml version="1.0" encoding="utf-8"?>
<sst xmlns="http://schemas.openxmlformats.org/spreadsheetml/2006/main" count="100" uniqueCount="76">
  <si>
    <t>(наименование стройки)</t>
  </si>
  <si>
    <t>(наименование работ и затрат, наименование объекта)</t>
  </si>
  <si>
    <t>Сметная стоимость___________________________________________________________________</t>
  </si>
  <si>
    <t>Сметная трудоемкость _____________________________________________________</t>
  </si>
  <si>
    <t>№ п/п</t>
  </si>
  <si>
    <t>Обоснование цен</t>
  </si>
  <si>
    <t>Наименование работ</t>
  </si>
  <si>
    <t>Ед. изм.</t>
  </si>
  <si>
    <t>Кол-во</t>
  </si>
  <si>
    <t>Стоимость чел/час     (руб)</t>
  </si>
  <si>
    <t>Стоимость работ (руб) (ст.5хст.7хст.8)</t>
  </si>
  <si>
    <t>Трудоемкость       (чел/час)</t>
  </si>
  <si>
    <t>Средний разряд</t>
  </si>
  <si>
    <t>БЦ4-010104-0101</t>
  </si>
  <si>
    <t>Установка и навеска такелажной оснастки и приспособлений при проведении ремонтных работ в проточной части гидроагрегата: диаметр рабочего колеса до 3,2 м</t>
  </si>
  <si>
    <t>турбина</t>
  </si>
  <si>
    <t>БЦ4-010104-0102</t>
  </si>
  <si>
    <t>Снятие и разборка такелажной оснастки и приспособлений при проведении ремонтных работ в проточной части гидроагрегата: диаметр рабочего колеса до 3,2 м</t>
  </si>
  <si>
    <t>БЦ4-010523-0101</t>
  </si>
  <si>
    <t>Восстановление установочных размеров рычагов, накладок, корпусов подшипников методом наплавки электродами ручной дуговой электросварки с последующей механической обработкой: диаметр направляющего аппарата до 2,3 м, вес узла или детали до 150 кг</t>
  </si>
  <si>
    <t>узел, деталь</t>
  </si>
  <si>
    <t>БЦ4-010406-0101</t>
  </si>
  <si>
    <t>Восстановление верхней части лопасти методом "шахматной наплавки" в нижнем горизонтальном положении при помощи воздушно-дуговой резки, ручной электросварки с последующей шлифовкой, диаметр рабочего колеса до 5 м</t>
  </si>
  <si>
    <t>1 м2</t>
  </si>
  <si>
    <t>БЦ4-010712-0101</t>
  </si>
  <si>
    <t>Установка и снятие защитного настила средств механизации, вспомогательного оборудования до или после ремонта в машинном зале: диаметр рабочего колеса до 3,2 м</t>
  </si>
  <si>
    <t>гидротурбина</t>
  </si>
  <si>
    <t>БЦ4-010412-0301</t>
  </si>
  <si>
    <t>Наплавка металла на подготовленную поверхность, глубина поврежденного участка до 5 мм</t>
  </si>
  <si>
    <t>1 м2 поверхности</t>
  </si>
  <si>
    <t>БЦ4-010412-0401</t>
  </si>
  <si>
    <t>Снятие усиления шва при помощи шлифовальной машинки вручную после наплавки, глубина поврежденного участка до 2 мм</t>
  </si>
  <si>
    <t>БЦ4-010407-0101</t>
  </si>
  <si>
    <t>Ремонт сколов, трещин, кавитационных разрушений на лопастях рабочего колеса с применением воздушно-дугового резака, ручной электросварки с последующей шлифовкой</t>
  </si>
  <si>
    <t>1 кг наплавляемого металла</t>
  </si>
  <si>
    <t>БЦ22-010602-0101</t>
  </si>
  <si>
    <t>Цветная дефектоскопия поверхностей энергооборудования (лопастей до ремонта)</t>
  </si>
  <si>
    <t>дм2</t>
  </si>
  <si>
    <t>Цветная дефектоскопия поверхностей энергооборудования (лопастей после ремонта)</t>
  </si>
  <si>
    <t xml:space="preserve">                    Раздел 2. Материалы</t>
  </si>
  <si>
    <t>кг</t>
  </si>
  <si>
    <t>Итоги по разделу 2:</t>
  </si>
  <si>
    <t>ИТОГО по смете</t>
  </si>
  <si>
    <t xml:space="preserve">  НДС 18%</t>
  </si>
  <si>
    <t>ВСЕГО по смете</t>
  </si>
  <si>
    <t xml:space="preserve">  Итого Поз. 1-12</t>
  </si>
  <si>
    <t xml:space="preserve">  Всего с учетом "Корректирующий предельный коэффициент филиал "Карельский" ПЗ=0,7 (ОЗП=0,7; ЭМ=0,7; ЗПМ=0,7; МАТ=0,7)"</t>
  </si>
  <si>
    <t>Итого по разделу 1 Ремонтные работы:</t>
  </si>
  <si>
    <t>Электроды марки ЭА-395/9, типа Э-11Х15Н25М6АГ2 4 мм</t>
  </si>
  <si>
    <t>Пенетрант Overchek RED (0,5 л)</t>
  </si>
  <si>
    <t>шт.</t>
  </si>
  <si>
    <t>Проявитель Overchek WHITE (0,5 л)</t>
  </si>
  <si>
    <t xml:space="preserve">        с учетом транспортно-заготовительных расходов  К=1,05 по ценам поставщика</t>
  </si>
  <si>
    <t xml:space="preserve">                       Раздел 1 Ремонтные работы:</t>
  </si>
  <si>
    <t>БЦ4-040601-0102</t>
  </si>
  <si>
    <t>Разъединение фланцевого соединения "генератор - турбина" с использованием гидропневмогайковерта, диаметр фланца вала до 0,7 м: вала генератора с валом турбины</t>
  </si>
  <si>
    <t>фланцевое соединение</t>
  </si>
  <si>
    <t xml:space="preserve">ОАО "ТГК-1"  филиала "Карельский".  Каскад  Сунских ГЭС </t>
  </si>
  <si>
    <t>ЛОКАЛЬНЫЙ РЕСУРСНЫЙ СМЕТНЫЙ РАСЧЕТ  №1</t>
  </si>
  <si>
    <t>Основание: Ведомость планируемых работ</t>
  </si>
  <si>
    <t>на текущий ремонт рабочего колеса гидроагрегата №4 ГЭС-21 "Хямекоски"</t>
  </si>
  <si>
    <t>Электроды марки УОНИ-13/55, типа Э-50А 4 мм</t>
  </si>
  <si>
    <t>Бензин БР-2 ('Нефрас С2 80/120')</t>
  </si>
  <si>
    <t>т.</t>
  </si>
  <si>
    <t xml:space="preserve">  Итого с учетом коэффициента К=1,011 на вредность</t>
  </si>
  <si>
    <t>Круги шлифовальные , диам 125*35*6</t>
  </si>
  <si>
    <t>Круги шлифовальные , диам. 230*32*6</t>
  </si>
  <si>
    <t>Круги отрезные диам.125</t>
  </si>
  <si>
    <t>Круги отрезные диам. 230</t>
  </si>
  <si>
    <t>Ветошь постельная</t>
  </si>
  <si>
    <t>керосин для технических целей ТС-1</t>
  </si>
  <si>
    <t>л</t>
  </si>
  <si>
    <t>прайс-лист</t>
  </si>
  <si>
    <t xml:space="preserve">  Итого Поз. 13-23</t>
  </si>
  <si>
    <t>Командировочные расходы</t>
  </si>
  <si>
    <t>Составлен в текущих ценах по состоянию на 4кв.  2013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</si>
</sst>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0"/>
      <name val="Arial"/>
      <family val="2"/>
    </font>
    <font>
      <sz val="11"/>
      <name val="Times New Roman"/>
      <family val="1"/>
      <charset val="204"/>
    </font>
    <font>
      <sz val="11"/>
      <name val="Arial Cyr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3">
    <xf numFmtId="0" fontId="0" fillId="0" borderId="0"/>
    <xf numFmtId="0" fontId="3" fillId="0" borderId="1">
      <alignment horizontal="center"/>
    </xf>
    <xf numFmtId="0" fontId="1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1" fillId="0" borderId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8" fillId="0" borderId="0"/>
    <xf numFmtId="0" fontId="6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6" fillId="0" borderId="0"/>
    <xf numFmtId="0" fontId="3" fillId="0" borderId="1">
      <alignment horizontal="center" wrapText="1"/>
    </xf>
    <xf numFmtId="0" fontId="1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6" fillId="0" borderId="0"/>
    <xf numFmtId="0" fontId="3" fillId="0" borderId="0"/>
    <xf numFmtId="0" fontId="6" fillId="0" borderId="0">
      <alignment vertical="top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vertical="top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</cellStyleXfs>
  <cellXfs count="70">
    <xf numFmtId="0" fontId="0" fillId="0" borderId="0" xfId="0"/>
    <xf numFmtId="0" fontId="3" fillId="2" borderId="1" xfId="18" applyFont="1" applyFill="1" applyBorder="1" applyAlignment="1">
      <alignment horizontal="center" vertical="top" wrapText="1"/>
    </xf>
    <xf numFmtId="4" fontId="3" fillId="2" borderId="1" xfId="18" applyNumberFormat="1" applyFont="1" applyFill="1" applyBorder="1" applyAlignment="1">
      <alignment horizontal="center" vertical="top" wrapText="1"/>
    </xf>
    <xf numFmtId="0" fontId="3" fillId="0" borderId="0" xfId="25">
      <alignment horizontal="center"/>
    </xf>
    <xf numFmtId="0" fontId="3" fillId="0" borderId="0" xfId="25" applyAlignment="1">
      <alignment horizontal="left"/>
    </xf>
    <xf numFmtId="0" fontId="3" fillId="0" borderId="1" xfId="13" applyAlignment="1">
      <alignment horizontal="center" vertical="top" wrapText="1"/>
    </xf>
    <xf numFmtId="0" fontId="9" fillId="0" borderId="0" xfId="25" applyFont="1">
      <alignment horizontal="center"/>
    </xf>
    <xf numFmtId="0" fontId="10" fillId="0" borderId="0" xfId="0" applyFont="1"/>
    <xf numFmtId="0" fontId="3" fillId="0" borderId="2" xfId="25" applyBorder="1">
      <alignment horizontal="center"/>
    </xf>
    <xf numFmtId="0" fontId="3" fillId="0" borderId="3" xfId="21" applyBorder="1">
      <alignment horizontal="center"/>
    </xf>
    <xf numFmtId="0" fontId="3" fillId="0" borderId="3" xfId="13" applyBorder="1">
      <alignment horizontal="center" wrapText="1"/>
    </xf>
    <xf numFmtId="0" fontId="7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justify" vertical="top"/>
    </xf>
    <xf numFmtId="0" fontId="7" fillId="0" borderId="1" xfId="0" applyFont="1" applyBorder="1" applyAlignment="1">
      <alignment horizontal="center" vertical="top" wrapText="1"/>
    </xf>
    <xf numFmtId="0" fontId="0" fillId="0" borderId="0" xfId="0"/>
    <xf numFmtId="0" fontId="3" fillId="0" borderId="3" xfId="21" applyBorder="1">
      <alignment horizontal="center"/>
    </xf>
    <xf numFmtId="0" fontId="7" fillId="0" borderId="1" xfId="0" applyFont="1" applyBorder="1" applyAlignment="1">
      <alignment horizontal="center" vertical="top"/>
    </xf>
    <xf numFmtId="0" fontId="3" fillId="0" borderId="1" xfId="0" applyFont="1" applyBorder="1"/>
    <xf numFmtId="0" fontId="7" fillId="0" borderId="1" xfId="0" applyFont="1" applyFill="1" applyBorder="1" applyAlignment="1">
      <alignment horizontal="right" vertical="top"/>
    </xf>
    <xf numFmtId="0" fontId="7" fillId="0" borderId="1" xfId="0" applyFont="1" applyFill="1" applyBorder="1" applyAlignment="1">
      <alignment horizontal="left" vertical="top"/>
    </xf>
    <xf numFmtId="0" fontId="3" fillId="0" borderId="1" xfId="0" applyNumberFormat="1" applyFont="1" applyFill="1" applyBorder="1" applyAlignment="1">
      <alignment horizontal="right" vertical="top"/>
    </xf>
    <xf numFmtId="0" fontId="3" fillId="0" borderId="7" xfId="0" applyFont="1" applyFill="1" applyBorder="1" applyAlignment="1">
      <alignment vertical="top" wrapText="1"/>
    </xf>
    <xf numFmtId="2" fontId="3" fillId="0" borderId="1" xfId="0" applyNumberFormat="1" applyFont="1" applyFill="1" applyBorder="1" applyAlignment="1">
      <alignment horizontal="right" vertical="top"/>
    </xf>
    <xf numFmtId="0" fontId="3" fillId="0" borderId="1" xfId="0" applyNumberFormat="1" applyFont="1" applyFill="1" applyBorder="1" applyAlignment="1">
      <alignment horizontal="right" vertical="center" wrapText="1"/>
    </xf>
    <xf numFmtId="0" fontId="11" fillId="0" borderId="1" xfId="0" applyFont="1" applyBorder="1"/>
    <xf numFmtId="0" fontId="12" fillId="0" borderId="2" xfId="25" applyFont="1" applyBorder="1">
      <alignment horizontal="center"/>
    </xf>
    <xf numFmtId="0" fontId="3" fillId="0" borderId="0" xfId="25" applyAlignment="1">
      <alignment horizontal="right"/>
    </xf>
    <xf numFmtId="0" fontId="12" fillId="0" borderId="0" xfId="25" applyFont="1">
      <alignment horizontal="center"/>
    </xf>
    <xf numFmtId="0" fontId="13" fillId="0" borderId="0" xfId="25" applyFont="1" applyAlignment="1">
      <alignment horizontal="center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top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right" vertical="top"/>
    </xf>
    <xf numFmtId="0" fontId="7" fillId="0" borderId="1" xfId="0" applyNumberFormat="1" applyFont="1" applyFill="1" applyBorder="1" applyAlignment="1">
      <alignment horizontal="right" vertical="center" wrapText="1"/>
    </xf>
    <xf numFmtId="0" fontId="3" fillId="2" borderId="1" xfId="0" applyNumberFormat="1" applyFont="1" applyFill="1" applyBorder="1" applyAlignment="1">
      <alignment horizontal="right" vertical="top"/>
    </xf>
    <xf numFmtId="0" fontId="3" fillId="2" borderId="1" xfId="42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7" fillId="0" borderId="6" xfId="0" applyFont="1" applyBorder="1" applyAlignment="1">
      <alignment horizontal="left" vertical="top"/>
    </xf>
    <xf numFmtId="2" fontId="3" fillId="0" borderId="1" xfId="0" applyNumberFormat="1" applyFont="1" applyBorder="1" applyAlignment="1">
      <alignment horizontal="right"/>
    </xf>
    <xf numFmtId="2" fontId="11" fillId="0" borderId="6" xfId="0" applyNumberFormat="1" applyFont="1" applyBorder="1" applyAlignment="1">
      <alignment horizontal="right"/>
    </xf>
    <xf numFmtId="2" fontId="3" fillId="0" borderId="1" xfId="0" applyNumberFormat="1" applyFont="1" applyBorder="1"/>
    <xf numFmtId="0" fontId="11" fillId="0" borderId="5" xfId="0" applyFont="1" applyBorder="1" applyAlignment="1">
      <alignment horizontal="left"/>
    </xf>
    <xf numFmtId="0" fontId="11" fillId="0" borderId="4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11" fillId="0" borderId="5" xfId="21" applyFont="1" applyBorder="1" applyAlignment="1">
      <alignment horizontal="left"/>
    </xf>
    <xf numFmtId="0" fontId="11" fillId="0" borderId="4" xfId="21" applyFont="1" applyBorder="1" applyAlignment="1">
      <alignment horizontal="left"/>
    </xf>
    <xf numFmtId="0" fontId="11" fillId="0" borderId="6" xfId="21" applyFont="1" applyBorder="1" applyAlignment="1">
      <alignment horizontal="left"/>
    </xf>
    <xf numFmtId="0" fontId="7" fillId="0" borderId="1" xfId="0" applyFont="1" applyBorder="1" applyAlignment="1">
      <alignment horizontal="left" vertical="top"/>
    </xf>
    <xf numFmtId="0" fontId="11" fillId="0" borderId="1" xfId="0" applyFont="1" applyBorder="1" applyAlignment="1">
      <alignment horizontal="left" vertical="top"/>
    </xf>
    <xf numFmtId="0" fontId="11" fillId="0" borderId="5" xfId="0" applyFont="1" applyBorder="1" applyAlignment="1">
      <alignment horizontal="left" vertical="top"/>
    </xf>
    <xf numFmtId="0" fontId="11" fillId="0" borderId="4" xfId="0" applyFont="1" applyBorder="1" applyAlignment="1">
      <alignment horizontal="left" vertical="top"/>
    </xf>
    <xf numFmtId="0" fontId="11" fillId="0" borderId="6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/>
    </xf>
    <xf numFmtId="0" fontId="7" fillId="0" borderId="5" xfId="0" applyFont="1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7" fillId="0" borderId="4" xfId="0" applyFont="1" applyBorder="1" applyAlignment="1">
      <alignment horizontal="left" vertical="top"/>
    </xf>
    <xf numFmtId="0" fontId="7" fillId="0" borderId="6" xfId="0" applyFont="1" applyBorder="1" applyAlignment="1">
      <alignment horizontal="left" vertical="top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</cellXfs>
  <cellStyles count="43">
    <cellStyle name="Акт" xfId="1"/>
    <cellStyle name="АктМТСН" xfId="2"/>
    <cellStyle name="АктМТСН 2" xfId="29"/>
    <cellStyle name="ВедРесурсов" xfId="3"/>
    <cellStyle name="ВедРесурсовАкт" xfId="4"/>
    <cellStyle name="Индексы" xfId="5"/>
    <cellStyle name="Индексы 2" xfId="30"/>
    <cellStyle name="Итоги" xfId="6"/>
    <cellStyle name="ИтогоАктБазЦ" xfId="7"/>
    <cellStyle name="ИтогоАктБИМ" xfId="8"/>
    <cellStyle name="ИтогоАктБИМ 2" xfId="31"/>
    <cellStyle name="ИтогоАктРесМет" xfId="9"/>
    <cellStyle name="ИтогоАктРесМет 2" xfId="32"/>
    <cellStyle name="ИтогоБазЦ" xfId="10"/>
    <cellStyle name="ИтогоБИМ" xfId="11"/>
    <cellStyle name="ИтогоБИМ 2" xfId="33"/>
    <cellStyle name="ИтогоРесМет" xfId="12"/>
    <cellStyle name="ИтогоРесМет 2" xfId="34"/>
    <cellStyle name="ЛокСмета" xfId="13"/>
    <cellStyle name="ЛокСмМТСН" xfId="14"/>
    <cellStyle name="ЛокСмМТСН 2" xfId="35"/>
    <cellStyle name="М29" xfId="15"/>
    <cellStyle name="М29 2" xfId="36"/>
    <cellStyle name="ОбСмета" xfId="16"/>
    <cellStyle name="ОбСмета 2" xfId="37"/>
    <cellStyle name="Обычный" xfId="0" builtinId="0"/>
    <cellStyle name="Обычный 2" xfId="17"/>
    <cellStyle name="Обычный 3" xfId="18"/>
    <cellStyle name="Обычный 3 2" xfId="39"/>
    <cellStyle name="Обычный 3 3" xfId="42"/>
    <cellStyle name="Параметр" xfId="19"/>
    <cellStyle name="ПеременныеСметы" xfId="20"/>
    <cellStyle name="РесСмета" xfId="21"/>
    <cellStyle name="СводВедРес" xfId="22"/>
    <cellStyle name="СводВедРес 2" xfId="40"/>
    <cellStyle name="СводкаСтоимРаб" xfId="23"/>
    <cellStyle name="СводРасч" xfId="24"/>
    <cellStyle name="СводРасч 2" xfId="38"/>
    <cellStyle name="Титул" xfId="25"/>
    <cellStyle name="Хвост" xfId="26"/>
    <cellStyle name="Ценник" xfId="27"/>
    <cellStyle name="Ценник 2" xfId="41"/>
    <cellStyle name="Экспертиза" xfId="2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/>
  <dimension ref="A1:O52"/>
  <sheetViews>
    <sheetView topLeftCell="A10" zoomScaleNormal="100" zoomScaleSheetLayoutView="100" workbookViewId="0">
      <selection activeCell="L18" sqref="L18"/>
    </sheetView>
  </sheetViews>
  <sheetFormatPr defaultRowHeight="12.75" x14ac:dyDescent="0.2"/>
  <cols>
    <col min="1" max="1" width="6.7109375" customWidth="1"/>
    <col min="2" max="2" width="15.7109375" customWidth="1"/>
    <col min="3" max="3" width="52.85546875" customWidth="1"/>
    <col min="4" max="4" width="16" customWidth="1"/>
    <col min="7" max="7" width="12.7109375" customWidth="1"/>
    <col min="8" max="9" width="10.28515625" customWidth="1"/>
    <col min="10" max="10" width="9.140625" customWidth="1"/>
  </cols>
  <sheetData>
    <row r="1" spans="1:9" ht="6" customHeight="1" x14ac:dyDescent="0.25">
      <c r="B1" s="6"/>
      <c r="C1" s="6"/>
      <c r="D1" s="6"/>
      <c r="E1" s="6"/>
      <c r="F1" s="6"/>
      <c r="G1" s="6"/>
      <c r="H1" s="7"/>
    </row>
    <row r="2" spans="1:9" ht="9" customHeight="1" x14ac:dyDescent="0.25">
      <c r="B2" s="6"/>
      <c r="C2" s="6"/>
      <c r="D2" s="6"/>
      <c r="E2" s="6"/>
      <c r="F2" s="6"/>
      <c r="G2" s="6"/>
      <c r="H2" s="7"/>
    </row>
    <row r="3" spans="1:9" ht="15.75" x14ac:dyDescent="0.25">
      <c r="A3" s="3"/>
      <c r="B3" s="3"/>
      <c r="C3" s="8"/>
      <c r="D3" s="25" t="s">
        <v>57</v>
      </c>
      <c r="E3" s="8"/>
      <c r="F3" s="8"/>
      <c r="G3" s="8"/>
      <c r="H3" s="3"/>
      <c r="I3" s="3"/>
    </row>
    <row r="4" spans="1:9" x14ac:dyDescent="0.2">
      <c r="A4" s="3"/>
      <c r="B4" s="3"/>
      <c r="C4" s="3"/>
      <c r="D4" s="3" t="s">
        <v>0</v>
      </c>
      <c r="E4" s="3"/>
      <c r="F4" s="3"/>
      <c r="G4" s="3"/>
      <c r="H4" s="3"/>
      <c r="I4" s="3"/>
    </row>
    <row r="5" spans="1:9" x14ac:dyDescent="0.2">
      <c r="A5" s="3"/>
      <c r="B5" s="3"/>
      <c r="C5" s="3"/>
      <c r="D5" s="3"/>
      <c r="E5" s="3"/>
      <c r="F5" s="3"/>
      <c r="G5" s="3"/>
      <c r="H5" s="3"/>
      <c r="I5" s="3"/>
    </row>
    <row r="6" spans="1:9" ht="15.75" x14ac:dyDescent="0.25">
      <c r="A6" s="3"/>
      <c r="B6" s="3"/>
      <c r="C6" s="3"/>
      <c r="D6" s="27" t="s">
        <v>58</v>
      </c>
      <c r="E6" s="3"/>
      <c r="F6" s="3"/>
      <c r="G6" s="3"/>
      <c r="H6" s="3"/>
      <c r="I6" s="3"/>
    </row>
    <row r="7" spans="1:9" ht="15.75" x14ac:dyDescent="0.25">
      <c r="B7" s="26"/>
      <c r="D7" s="28" t="s">
        <v>60</v>
      </c>
      <c r="E7" s="3"/>
      <c r="F7" s="3"/>
      <c r="G7" s="3"/>
      <c r="H7" s="3"/>
      <c r="I7" s="3"/>
    </row>
    <row r="8" spans="1:9" x14ac:dyDescent="0.2">
      <c r="A8" s="3"/>
      <c r="B8" s="3"/>
      <c r="C8" s="3"/>
      <c r="D8" s="3" t="s">
        <v>1</v>
      </c>
      <c r="E8" s="3"/>
      <c r="F8" s="3"/>
      <c r="G8" s="3"/>
      <c r="H8" s="3"/>
      <c r="I8" s="3"/>
    </row>
    <row r="9" spans="1:9" x14ac:dyDescent="0.2">
      <c r="A9" s="3"/>
      <c r="B9" s="3"/>
      <c r="C9" s="3"/>
      <c r="D9" s="3"/>
      <c r="E9" s="3"/>
      <c r="F9" s="3"/>
      <c r="G9" s="3"/>
      <c r="H9" s="3"/>
      <c r="I9" s="3"/>
    </row>
    <row r="10" spans="1:9" x14ac:dyDescent="0.2">
      <c r="A10" s="4" t="s">
        <v>59</v>
      </c>
      <c r="B10" s="3"/>
      <c r="C10" s="3"/>
      <c r="D10" s="3"/>
      <c r="E10" s="3"/>
      <c r="F10" s="3"/>
      <c r="G10" s="3"/>
      <c r="H10" s="3"/>
      <c r="I10" s="3"/>
    </row>
    <row r="11" spans="1:9" x14ac:dyDescent="0.2">
      <c r="A11" s="4" t="s">
        <v>2</v>
      </c>
      <c r="B11" s="3"/>
      <c r="C11" s="3"/>
      <c r="D11" s="3">
        <f>I50</f>
        <v>419432.34</v>
      </c>
      <c r="E11" s="3"/>
      <c r="F11" s="3"/>
      <c r="G11" s="3"/>
      <c r="H11" s="3"/>
      <c r="I11" s="3"/>
    </row>
    <row r="12" spans="1:9" x14ac:dyDescent="0.2">
      <c r="A12" s="4" t="s">
        <v>3</v>
      </c>
      <c r="B12" s="3"/>
      <c r="C12" s="3"/>
      <c r="D12" s="3">
        <f>J30</f>
        <v>0</v>
      </c>
      <c r="E12" s="3"/>
      <c r="F12" s="3"/>
      <c r="G12" s="3"/>
      <c r="H12" s="3"/>
      <c r="I12" s="3"/>
    </row>
    <row r="13" spans="1:9" x14ac:dyDescent="0.2">
      <c r="A13" s="4" t="s">
        <v>75</v>
      </c>
      <c r="B13" s="3"/>
      <c r="C13" s="3"/>
      <c r="D13" s="3"/>
      <c r="E13" s="3"/>
      <c r="F13" s="3"/>
      <c r="G13" s="3"/>
      <c r="H13" s="3"/>
      <c r="I13" s="3"/>
    </row>
    <row r="15" spans="1:9" ht="51" x14ac:dyDescent="0.2">
      <c r="A15" s="1" t="s">
        <v>4</v>
      </c>
      <c r="B15" s="1" t="s">
        <v>5</v>
      </c>
      <c r="C15" s="1" t="s">
        <v>6</v>
      </c>
      <c r="D15" s="1" t="s">
        <v>7</v>
      </c>
      <c r="E15" s="1" t="s">
        <v>8</v>
      </c>
      <c r="F15" s="5" t="s">
        <v>12</v>
      </c>
      <c r="G15" s="1" t="s">
        <v>11</v>
      </c>
      <c r="H15" s="1" t="s">
        <v>9</v>
      </c>
      <c r="I15" s="2" t="s">
        <v>10</v>
      </c>
    </row>
    <row r="16" spans="1:9" x14ac:dyDescent="0.2">
      <c r="A16" s="9">
        <v>1</v>
      </c>
      <c r="B16" s="9">
        <v>2</v>
      </c>
      <c r="C16" s="9">
        <v>3</v>
      </c>
      <c r="D16" s="9">
        <v>4</v>
      </c>
      <c r="E16" s="9">
        <v>5</v>
      </c>
      <c r="F16" s="10">
        <v>6</v>
      </c>
      <c r="G16" s="9">
        <v>7</v>
      </c>
      <c r="H16" s="9">
        <v>8</v>
      </c>
      <c r="I16" s="9">
        <v>9</v>
      </c>
    </row>
    <row r="17" spans="1:15" s="14" customFormat="1" x14ac:dyDescent="0.2">
      <c r="A17" s="51" t="s">
        <v>53</v>
      </c>
      <c r="B17" s="51"/>
      <c r="C17" s="51"/>
      <c r="D17" s="51"/>
      <c r="E17" s="51"/>
      <c r="F17" s="51"/>
      <c r="G17" s="51"/>
      <c r="H17" s="51"/>
      <c r="I17" s="15"/>
    </row>
    <row r="18" spans="1:15" ht="36" x14ac:dyDescent="0.2">
      <c r="A18" s="11">
        <v>1</v>
      </c>
      <c r="B18" s="11" t="s">
        <v>13</v>
      </c>
      <c r="C18" s="12" t="s">
        <v>14</v>
      </c>
      <c r="D18" s="13" t="s">
        <v>15</v>
      </c>
      <c r="E18" s="11">
        <v>1</v>
      </c>
      <c r="F18" s="11">
        <v>4</v>
      </c>
      <c r="G18" s="11">
        <v>19</v>
      </c>
      <c r="H18" s="11"/>
      <c r="I18" s="11"/>
    </row>
    <row r="19" spans="1:15" ht="36" x14ac:dyDescent="0.2">
      <c r="A19" s="11">
        <v>2</v>
      </c>
      <c r="B19" s="11" t="s">
        <v>16</v>
      </c>
      <c r="C19" s="12" t="s">
        <v>17</v>
      </c>
      <c r="D19" s="13" t="s">
        <v>15</v>
      </c>
      <c r="E19" s="11">
        <v>1</v>
      </c>
      <c r="F19" s="11">
        <v>4</v>
      </c>
      <c r="G19" s="11">
        <v>15</v>
      </c>
      <c r="H19" s="11"/>
      <c r="I19" s="16"/>
      <c r="J19" s="14"/>
    </row>
    <row r="20" spans="1:15" ht="51" customHeight="1" x14ac:dyDescent="0.2">
      <c r="A20" s="16">
        <v>3</v>
      </c>
      <c r="B20" s="11" t="s">
        <v>18</v>
      </c>
      <c r="C20" s="12" t="s">
        <v>19</v>
      </c>
      <c r="D20" s="13" t="s">
        <v>20</v>
      </c>
      <c r="E20" s="11">
        <v>1</v>
      </c>
      <c r="F20" s="11">
        <v>5</v>
      </c>
      <c r="G20" s="11">
        <v>18.2</v>
      </c>
      <c r="H20" s="11"/>
      <c r="I20" s="16"/>
      <c r="J20" s="14"/>
    </row>
    <row r="21" spans="1:15" ht="48" x14ac:dyDescent="0.2">
      <c r="A21" s="16">
        <v>4</v>
      </c>
      <c r="B21" s="11" t="s">
        <v>21</v>
      </c>
      <c r="C21" s="12" t="s">
        <v>22</v>
      </c>
      <c r="D21" s="13" t="s">
        <v>23</v>
      </c>
      <c r="E21" s="11">
        <v>2</v>
      </c>
      <c r="F21" s="11">
        <v>5</v>
      </c>
      <c r="G21" s="11">
        <f>147</f>
        <v>147</v>
      </c>
      <c r="H21" s="11"/>
      <c r="I21" s="16"/>
      <c r="J21" s="14"/>
    </row>
    <row r="22" spans="1:15" ht="36" x14ac:dyDescent="0.2">
      <c r="A22" s="16">
        <v>5</v>
      </c>
      <c r="B22" s="11" t="s">
        <v>24</v>
      </c>
      <c r="C22" s="12" t="s">
        <v>25</v>
      </c>
      <c r="D22" s="13" t="s">
        <v>26</v>
      </c>
      <c r="E22" s="11">
        <v>1</v>
      </c>
      <c r="F22" s="11">
        <v>4</v>
      </c>
      <c r="G22" s="11">
        <f>175</f>
        <v>175</v>
      </c>
      <c r="H22" s="11"/>
      <c r="I22" s="16"/>
      <c r="J22" s="14"/>
    </row>
    <row r="23" spans="1:15" ht="24" x14ac:dyDescent="0.2">
      <c r="A23" s="16">
        <v>6</v>
      </c>
      <c r="B23" s="11" t="s">
        <v>27</v>
      </c>
      <c r="C23" s="12" t="s">
        <v>28</v>
      </c>
      <c r="D23" s="13" t="s">
        <v>29</v>
      </c>
      <c r="E23" s="11">
        <v>1.5</v>
      </c>
      <c r="F23" s="11">
        <v>4</v>
      </c>
      <c r="G23" s="11">
        <v>84</v>
      </c>
      <c r="H23" s="11"/>
      <c r="I23" s="16"/>
      <c r="J23" s="14"/>
    </row>
    <row r="24" spans="1:15" ht="24" x14ac:dyDescent="0.2">
      <c r="A24" s="16">
        <v>7</v>
      </c>
      <c r="B24" s="11" t="s">
        <v>30</v>
      </c>
      <c r="C24" s="12" t="s">
        <v>31</v>
      </c>
      <c r="D24" s="13" t="s">
        <v>29</v>
      </c>
      <c r="E24" s="11">
        <v>1.5</v>
      </c>
      <c r="F24" s="11">
        <v>4</v>
      </c>
      <c r="G24" s="11">
        <v>24</v>
      </c>
      <c r="H24" s="11"/>
      <c r="I24" s="16"/>
      <c r="J24" s="14"/>
    </row>
    <row r="25" spans="1:15" ht="48" x14ac:dyDescent="0.2">
      <c r="A25" s="16">
        <v>8</v>
      </c>
      <c r="B25" s="11" t="s">
        <v>21</v>
      </c>
      <c r="C25" s="12" t="s">
        <v>22</v>
      </c>
      <c r="D25" s="13" t="s">
        <v>23</v>
      </c>
      <c r="E25" s="11">
        <v>1.5</v>
      </c>
      <c r="F25" s="11">
        <v>5</v>
      </c>
      <c r="G25" s="11">
        <v>147</v>
      </c>
      <c r="H25" s="11"/>
      <c r="I25" s="16"/>
      <c r="J25" s="14"/>
      <c r="O25">
        <v>0</v>
      </c>
    </row>
    <row r="26" spans="1:15" ht="36" x14ac:dyDescent="0.2">
      <c r="A26" s="16">
        <v>9</v>
      </c>
      <c r="B26" s="11" t="s">
        <v>32</v>
      </c>
      <c r="C26" s="12" t="s">
        <v>33</v>
      </c>
      <c r="D26" s="13" t="s">
        <v>34</v>
      </c>
      <c r="E26" s="11">
        <v>1</v>
      </c>
      <c r="F26" s="11">
        <v>5</v>
      </c>
      <c r="G26" s="11">
        <v>32</v>
      </c>
      <c r="H26" s="11"/>
      <c r="I26" s="16"/>
      <c r="J26" s="14"/>
    </row>
    <row r="27" spans="1:15" ht="24" x14ac:dyDescent="0.2">
      <c r="A27" s="16">
        <v>10</v>
      </c>
      <c r="B27" s="11" t="s">
        <v>35</v>
      </c>
      <c r="C27" s="12" t="s">
        <v>36</v>
      </c>
      <c r="D27" s="13" t="s">
        <v>37</v>
      </c>
      <c r="E27" s="11">
        <v>50</v>
      </c>
      <c r="F27" s="11">
        <v>4</v>
      </c>
      <c r="G27" s="11">
        <v>0.1</v>
      </c>
      <c r="H27" s="11"/>
      <c r="I27" s="16"/>
      <c r="J27" s="14"/>
    </row>
    <row r="28" spans="1:15" ht="24" x14ac:dyDescent="0.2">
      <c r="A28" s="16">
        <v>11</v>
      </c>
      <c r="B28" s="11" t="s">
        <v>35</v>
      </c>
      <c r="C28" s="12" t="s">
        <v>38</v>
      </c>
      <c r="D28" s="13" t="s">
        <v>37</v>
      </c>
      <c r="E28" s="11">
        <v>50</v>
      </c>
      <c r="F28" s="11">
        <v>4</v>
      </c>
      <c r="G28" s="11">
        <v>0.1</v>
      </c>
      <c r="H28" s="11"/>
      <c r="I28" s="16"/>
      <c r="J28" s="14"/>
    </row>
    <row r="29" spans="1:15" s="14" customFormat="1" ht="36" x14ac:dyDescent="0.2">
      <c r="A29" s="16">
        <v>12</v>
      </c>
      <c r="B29" s="16" t="s">
        <v>54</v>
      </c>
      <c r="C29" s="12" t="s">
        <v>55</v>
      </c>
      <c r="D29" s="13" t="s">
        <v>56</v>
      </c>
      <c r="E29" s="16">
        <v>1</v>
      </c>
      <c r="F29" s="16">
        <v>4</v>
      </c>
      <c r="G29" s="16">
        <v>255</v>
      </c>
      <c r="H29" s="16"/>
      <c r="I29" s="16"/>
    </row>
    <row r="30" spans="1:15" x14ac:dyDescent="0.2">
      <c r="A30" s="50" t="s">
        <v>45</v>
      </c>
      <c r="B30" s="50"/>
      <c r="C30" s="50"/>
      <c r="D30" s="50"/>
      <c r="E30" s="50"/>
      <c r="F30" s="50"/>
      <c r="G30" s="50"/>
      <c r="H30" s="50"/>
      <c r="I30" s="18"/>
    </row>
    <row r="31" spans="1:15" x14ac:dyDescent="0.2">
      <c r="A31" s="50" t="s">
        <v>64</v>
      </c>
      <c r="B31" s="50"/>
      <c r="C31" s="50"/>
      <c r="D31" s="50"/>
      <c r="E31" s="50"/>
      <c r="F31" s="50"/>
      <c r="G31" s="50"/>
      <c r="H31" s="50"/>
      <c r="I31" s="41"/>
    </row>
    <row r="32" spans="1:15" s="14" customFormat="1" x14ac:dyDescent="0.2">
      <c r="A32" s="56" t="s">
        <v>46</v>
      </c>
      <c r="B32" s="58"/>
      <c r="C32" s="58"/>
      <c r="D32" s="58"/>
      <c r="E32" s="58"/>
      <c r="F32" s="58"/>
      <c r="G32" s="58"/>
      <c r="H32" s="59"/>
      <c r="I32" s="41"/>
    </row>
    <row r="33" spans="1:9" s="14" customFormat="1" x14ac:dyDescent="0.2">
      <c r="A33" s="51" t="s">
        <v>47</v>
      </c>
      <c r="B33" s="51"/>
      <c r="C33" s="51"/>
      <c r="D33" s="51"/>
      <c r="E33" s="51"/>
      <c r="F33" s="51"/>
      <c r="G33" s="51"/>
      <c r="H33" s="51"/>
      <c r="I33" s="42">
        <v>279302.58</v>
      </c>
    </row>
    <row r="34" spans="1:9" x14ac:dyDescent="0.2">
      <c r="A34" s="47" t="s">
        <v>39</v>
      </c>
      <c r="B34" s="48"/>
      <c r="C34" s="48"/>
      <c r="D34" s="48"/>
      <c r="E34" s="48"/>
      <c r="F34" s="48"/>
      <c r="G34" s="48"/>
      <c r="H34" s="48"/>
      <c r="I34" s="49"/>
    </row>
    <row r="35" spans="1:9" x14ac:dyDescent="0.2">
      <c r="A35" s="16">
        <v>13</v>
      </c>
      <c r="B35" s="16" t="s">
        <v>72</v>
      </c>
      <c r="C35" s="12" t="s">
        <v>48</v>
      </c>
      <c r="D35" s="13" t="s">
        <v>40</v>
      </c>
      <c r="E35" s="20">
        <v>25</v>
      </c>
      <c r="F35" s="19"/>
      <c r="G35" s="19"/>
      <c r="H35" s="32"/>
      <c r="I35" s="17"/>
    </row>
    <row r="36" spans="1:9" s="14" customFormat="1" x14ac:dyDescent="0.2">
      <c r="A36" s="16">
        <v>14</v>
      </c>
      <c r="B36" s="16" t="s">
        <v>72</v>
      </c>
      <c r="C36" s="12" t="s">
        <v>61</v>
      </c>
      <c r="D36" s="13" t="s">
        <v>40</v>
      </c>
      <c r="E36" s="21">
        <v>25</v>
      </c>
      <c r="F36" s="19"/>
      <c r="G36" s="19"/>
      <c r="H36" s="32"/>
      <c r="I36" s="17"/>
    </row>
    <row r="37" spans="1:9" s="14" customFormat="1" x14ac:dyDescent="0.2">
      <c r="A37" s="16">
        <v>15</v>
      </c>
      <c r="B37" s="16" t="s">
        <v>72</v>
      </c>
      <c r="C37" s="29" t="s">
        <v>49</v>
      </c>
      <c r="D37" s="30" t="s">
        <v>50</v>
      </c>
      <c r="E37" s="20">
        <v>1</v>
      </c>
      <c r="F37" s="19"/>
      <c r="G37" s="19"/>
      <c r="H37" s="22"/>
      <c r="I37" s="17"/>
    </row>
    <row r="38" spans="1:9" s="14" customFormat="1" x14ac:dyDescent="0.2">
      <c r="A38" s="16">
        <v>16</v>
      </c>
      <c r="B38" s="16" t="s">
        <v>72</v>
      </c>
      <c r="C38" s="29" t="s">
        <v>51</v>
      </c>
      <c r="D38" s="30" t="s">
        <v>50</v>
      </c>
      <c r="E38" s="20">
        <v>2</v>
      </c>
      <c r="F38" s="19"/>
      <c r="G38" s="19"/>
      <c r="H38" s="22"/>
      <c r="I38" s="17"/>
    </row>
    <row r="39" spans="1:9" s="14" customFormat="1" x14ac:dyDescent="0.2">
      <c r="A39" s="16">
        <v>17</v>
      </c>
      <c r="B39" s="16" t="s">
        <v>72</v>
      </c>
      <c r="C39" s="12" t="s">
        <v>65</v>
      </c>
      <c r="D39" s="30" t="s">
        <v>50</v>
      </c>
      <c r="E39" s="23">
        <v>10</v>
      </c>
      <c r="F39" s="19"/>
      <c r="G39" s="19"/>
      <c r="H39" s="23"/>
      <c r="I39" s="17"/>
    </row>
    <row r="40" spans="1:9" s="14" customFormat="1" x14ac:dyDescent="0.2">
      <c r="A40" s="16">
        <v>18</v>
      </c>
      <c r="B40" s="16" t="s">
        <v>72</v>
      </c>
      <c r="C40" s="12" t="s">
        <v>66</v>
      </c>
      <c r="D40" s="13" t="s">
        <v>50</v>
      </c>
      <c r="E40" s="23">
        <v>10</v>
      </c>
      <c r="F40" s="19"/>
      <c r="G40" s="19"/>
      <c r="H40" s="23"/>
      <c r="I40" s="17"/>
    </row>
    <row r="41" spans="1:9" s="14" customFormat="1" x14ac:dyDescent="0.2">
      <c r="A41" s="16">
        <v>19</v>
      </c>
      <c r="B41" s="16" t="s">
        <v>72</v>
      </c>
      <c r="C41" s="12" t="s">
        <v>67</v>
      </c>
      <c r="D41" s="13" t="s">
        <v>50</v>
      </c>
      <c r="E41" s="23">
        <v>30</v>
      </c>
      <c r="F41" s="19"/>
      <c r="G41" s="19"/>
      <c r="H41" s="23"/>
      <c r="I41" s="17"/>
    </row>
    <row r="42" spans="1:9" s="14" customFormat="1" x14ac:dyDescent="0.2">
      <c r="A42" s="16">
        <v>20</v>
      </c>
      <c r="B42" s="16" t="s">
        <v>72</v>
      </c>
      <c r="C42" s="12" t="s">
        <v>68</v>
      </c>
      <c r="D42" s="13" t="s">
        <v>50</v>
      </c>
      <c r="E42" s="23">
        <v>30</v>
      </c>
      <c r="F42" s="19"/>
      <c r="G42" s="19"/>
      <c r="H42" s="23"/>
      <c r="I42" s="17"/>
    </row>
    <row r="43" spans="1:9" s="14" customFormat="1" x14ac:dyDescent="0.2">
      <c r="A43" s="16">
        <v>21</v>
      </c>
      <c r="B43" s="16" t="s">
        <v>72</v>
      </c>
      <c r="C43" s="12" t="s">
        <v>69</v>
      </c>
      <c r="D43" s="13" t="s">
        <v>40</v>
      </c>
      <c r="E43" s="23">
        <v>10</v>
      </c>
      <c r="F43" s="19"/>
      <c r="G43" s="19"/>
      <c r="H43" s="33"/>
      <c r="I43" s="17"/>
    </row>
    <row r="44" spans="1:9" s="14" customFormat="1" x14ac:dyDescent="0.2">
      <c r="A44" s="16">
        <v>22</v>
      </c>
      <c r="B44" s="16" t="s">
        <v>72</v>
      </c>
      <c r="C44" s="31" t="s">
        <v>62</v>
      </c>
      <c r="D44" s="30" t="s">
        <v>63</v>
      </c>
      <c r="E44" s="20">
        <v>0.01</v>
      </c>
      <c r="F44" s="19"/>
      <c r="G44" s="19"/>
      <c r="H44" s="34"/>
      <c r="I44" s="17"/>
    </row>
    <row r="45" spans="1:9" s="14" customFormat="1" x14ac:dyDescent="0.2">
      <c r="A45" s="16">
        <v>23</v>
      </c>
      <c r="B45" s="16" t="s">
        <v>72</v>
      </c>
      <c r="C45" s="31" t="s">
        <v>70</v>
      </c>
      <c r="D45" s="30" t="s">
        <v>71</v>
      </c>
      <c r="E45" s="20">
        <v>10</v>
      </c>
      <c r="F45" s="19"/>
      <c r="G45" s="19"/>
      <c r="H45" s="34"/>
      <c r="I45" s="17"/>
    </row>
    <row r="46" spans="1:9" x14ac:dyDescent="0.2">
      <c r="A46" s="51" t="s">
        <v>41</v>
      </c>
      <c r="B46" s="51"/>
      <c r="C46" s="51"/>
      <c r="D46" s="51"/>
      <c r="E46" s="51"/>
      <c r="F46" s="51"/>
      <c r="G46" s="51"/>
      <c r="H46" s="51"/>
      <c r="I46" s="17"/>
    </row>
    <row r="47" spans="1:9" x14ac:dyDescent="0.2">
      <c r="A47" s="50" t="s">
        <v>73</v>
      </c>
      <c r="B47" s="50"/>
      <c r="C47" s="50"/>
      <c r="D47" s="50"/>
      <c r="E47" s="50"/>
      <c r="F47" s="50"/>
      <c r="G47" s="50"/>
      <c r="H47" s="50"/>
      <c r="I47" s="17"/>
    </row>
    <row r="48" spans="1:9" x14ac:dyDescent="0.2">
      <c r="A48" s="50" t="s">
        <v>52</v>
      </c>
      <c r="B48" s="50"/>
      <c r="C48" s="50"/>
      <c r="D48" s="50"/>
      <c r="E48" s="50"/>
      <c r="F48" s="50"/>
      <c r="G48" s="50"/>
      <c r="H48" s="50"/>
      <c r="I48" s="43">
        <v>30006.12</v>
      </c>
    </row>
    <row r="49" spans="1:9" s="14" customFormat="1" x14ac:dyDescent="0.2">
      <c r="A49" s="56" t="s">
        <v>74</v>
      </c>
      <c r="B49" s="57"/>
      <c r="C49" s="57"/>
      <c r="D49" s="57"/>
      <c r="E49" s="57"/>
      <c r="F49" s="57"/>
      <c r="G49" s="57"/>
      <c r="H49" s="40"/>
      <c r="I49" s="43">
        <f>I50-I48-I33</f>
        <v>110123.64000000001</v>
      </c>
    </row>
    <row r="50" spans="1:9" x14ac:dyDescent="0.2">
      <c r="A50" s="52" t="s">
        <v>42</v>
      </c>
      <c r="B50" s="53"/>
      <c r="C50" s="53"/>
      <c r="D50" s="53"/>
      <c r="E50" s="53"/>
      <c r="F50" s="53"/>
      <c r="G50" s="53"/>
      <c r="H50" s="54"/>
      <c r="I50" s="24">
        <v>419432.34</v>
      </c>
    </row>
    <row r="51" spans="1:9" x14ac:dyDescent="0.2">
      <c r="A51" s="55" t="s">
        <v>43</v>
      </c>
      <c r="B51" s="55"/>
      <c r="C51" s="55"/>
      <c r="D51" s="55"/>
      <c r="E51" s="55"/>
      <c r="F51" s="55"/>
      <c r="G51" s="55"/>
      <c r="H51" s="55"/>
      <c r="I51" s="17">
        <f>ROUND(I50*0.18,2)</f>
        <v>75497.820000000007</v>
      </c>
    </row>
    <row r="52" spans="1:9" x14ac:dyDescent="0.2">
      <c r="A52" s="44" t="s">
        <v>44</v>
      </c>
      <c r="B52" s="45"/>
      <c r="C52" s="45"/>
      <c r="D52" s="45"/>
      <c r="E52" s="45"/>
      <c r="F52" s="45"/>
      <c r="G52" s="45"/>
      <c r="H52" s="46"/>
      <c r="I52" s="24">
        <f>I51+I50</f>
        <v>494930.16000000003</v>
      </c>
    </row>
  </sheetData>
  <mergeCells count="13">
    <mergeCell ref="A30:H30"/>
    <mergeCell ref="A31:H31"/>
    <mergeCell ref="A17:H17"/>
    <mergeCell ref="A33:H33"/>
    <mergeCell ref="A32:H32"/>
    <mergeCell ref="A52:H52"/>
    <mergeCell ref="A34:I34"/>
    <mergeCell ref="A48:H48"/>
    <mergeCell ref="A46:H46"/>
    <mergeCell ref="A47:H47"/>
    <mergeCell ref="A50:H50"/>
    <mergeCell ref="A51:H51"/>
    <mergeCell ref="A49:G49"/>
  </mergeCells>
  <phoneticPr fontId="2" type="noConversion"/>
  <pageMargins left="0.42" right="0.16" top="0.31" bottom="0.18" header="0.22" footer="0.16"/>
  <pageSetup paperSize="9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abSelected="1" view="pageBreakPreview" zoomScale="115" zoomScaleNormal="100" zoomScaleSheetLayoutView="115" workbookViewId="0">
      <selection activeCell="F18" sqref="F18"/>
    </sheetView>
  </sheetViews>
  <sheetFormatPr defaultRowHeight="12.75" x14ac:dyDescent="0.2"/>
  <cols>
    <col min="1" max="1" width="9.140625" style="14"/>
    <col min="2" max="2" width="21.140625" style="14" customWidth="1"/>
    <col min="3" max="4" width="12.28515625" style="14" customWidth="1"/>
    <col min="5" max="5" width="11.42578125" style="14" customWidth="1"/>
    <col min="6" max="6" width="11" style="14" customWidth="1"/>
    <col min="7" max="16384" width="9.140625" style="14"/>
  </cols>
  <sheetData>
    <row r="1" spans="1:6" ht="15.75" customHeight="1" x14ac:dyDescent="0.2">
      <c r="A1" s="35"/>
      <c r="B1" s="36"/>
      <c r="C1" s="64"/>
      <c r="D1" s="65"/>
      <c r="E1" s="66"/>
      <c r="F1" s="61"/>
    </row>
    <row r="2" spans="1:6" x14ac:dyDescent="0.2">
      <c r="A2" s="60"/>
      <c r="B2" s="67"/>
      <c r="C2" s="36"/>
      <c r="D2" s="37"/>
      <c r="E2" s="38"/>
      <c r="F2" s="62"/>
    </row>
    <row r="3" spans="1:6" x14ac:dyDescent="0.2">
      <c r="A3" s="60"/>
      <c r="B3" s="67"/>
      <c r="C3" s="36"/>
      <c r="D3" s="36"/>
      <c r="E3" s="17"/>
      <c r="F3" s="17"/>
    </row>
    <row r="4" spans="1:6" x14ac:dyDescent="0.2">
      <c r="A4" s="60"/>
      <c r="B4" s="68"/>
      <c r="C4" s="37"/>
      <c r="D4" s="37"/>
      <c r="E4" s="38"/>
      <c r="F4" s="17"/>
    </row>
    <row r="5" spans="1:6" x14ac:dyDescent="0.2">
      <c r="A5" s="60"/>
      <c r="B5" s="69"/>
      <c r="C5" s="36"/>
      <c r="D5" s="36"/>
      <c r="E5" s="17"/>
      <c r="F5" s="17"/>
    </row>
    <row r="6" spans="1:6" x14ac:dyDescent="0.2">
      <c r="A6" s="60"/>
      <c r="B6" s="61"/>
      <c r="C6" s="37"/>
      <c r="D6" s="37"/>
      <c r="E6" s="38"/>
      <c r="F6" s="17"/>
    </row>
    <row r="7" spans="1:6" x14ac:dyDescent="0.2">
      <c r="A7" s="60"/>
      <c r="B7" s="62"/>
      <c r="C7" s="39"/>
      <c r="D7" s="39"/>
      <c r="E7" s="17"/>
      <c r="F7" s="17"/>
    </row>
    <row r="8" spans="1:6" x14ac:dyDescent="0.2">
      <c r="A8" s="63"/>
      <c r="B8" s="63"/>
      <c r="C8" s="63"/>
      <c r="D8" s="63"/>
      <c r="E8" s="63"/>
      <c r="F8" s="17"/>
    </row>
  </sheetData>
  <mergeCells count="9">
    <mergeCell ref="A6:A7"/>
    <mergeCell ref="B6:B7"/>
    <mergeCell ref="A8:E8"/>
    <mergeCell ref="C1:E1"/>
    <mergeCell ref="F1:F2"/>
    <mergeCell ref="A2:A3"/>
    <mergeCell ref="B2:B3"/>
    <mergeCell ref="A4:A5"/>
    <mergeCell ref="B4:B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Мои данные</vt:lpstr>
      <vt:lpstr>Команд. расходы</vt:lpstr>
      <vt:lpstr>'Мои данные'!Область_печати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User-1</dc:creator>
  <cp:lastModifiedBy>Кобец </cp:lastModifiedBy>
  <cp:lastPrinted>2013-10-29T06:52:31Z</cp:lastPrinted>
  <dcterms:created xsi:type="dcterms:W3CDTF">2003-01-28T12:33:10Z</dcterms:created>
  <dcterms:modified xsi:type="dcterms:W3CDTF">2013-10-29T10:40:37Z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